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<sst xmlns="http://schemas.openxmlformats.org/spreadsheetml/2006/main" count="119" uniqueCount="116">
  <si>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</si>
  <si>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</si>
  <si>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</si>
  <si>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</si>
  <si>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</si>
  <si>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</si>
  <si>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</si>
  <si>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</si>
  <si>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</si>
  <si>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</si>
  <si>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</si>
  <si>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</si>
  <si>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</si>
  <si>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</si>
  <si>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</si>
  <si>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</si>
  <si>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</si>
  <si>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</si>
  <si>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</si>
  <si>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</si>
  <si>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</si>
  <si>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</si>
  <si>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</si>
  <si>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</si>
  <si>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</si>
  <si>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</si>
  <si>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</si>
  <si>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</si>
  <si>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</si>
  <si>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</si>
  <si>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</si>
  <si>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</si>
  <si>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</si>
  <si>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</si>
  <si>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</si>
  <si>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</si>
  <si>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</si>
  <si>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</si>
  <si>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</si>
  <si>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</si>
  <si>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</si>
  <si>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</si>
  <si>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</si>
  <si>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</si>
  <si>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</si>
  <si>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</si>
  <si>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</si>
  <si>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</si>
  <si>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</si>
  <si>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</si>
  <si>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</si>
  <si>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</si>
  <si>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</si>
  <si>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</si>
  <si>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</si>
  <si>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</si>
  <si>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</si>
  <si>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</si>
  <si>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</si>
  <si>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</si>
  <si>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</si>
  <si>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</si>
  <si>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</si>
  <si>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</si>
  <si>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</si>
  <si>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</si>
  <si>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</si>
  <si>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</si>
  <si>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</si>
  <si>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</si>
  <si>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</si>
  <si>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</si>
  <si>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</si>
  <si>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</si>
  <si>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</si>
  <si>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</si>
  <si>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</si>
  <si>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</si>
  <si>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</si>
  <si>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</si>
  <si>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</si>
  <si>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</si>
  <si>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</si>
  <si>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</si>
  <si>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</si>
  <si>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</si>
  <si>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</si>
  <si>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</si>
  <si>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</si>
  <si>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</si>
  <si>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</si>
  <si>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</si>
  <si>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</si>
  <si>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</si>
  <si>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</si>
  <si>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</si>
  <si>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</si>
  <si>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</si>
  <si>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</si>
  <si>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</si>
  <si>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</si>
  <si>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</si>
  <si>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</si>
  <si>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</si>
  <si>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</si>
  <si>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</si>
  <si>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</si>
  <si>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</si>
  <si>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</si>
  <si>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</si>
  <si>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</si>
  <si>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</si>
  <si>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</si>
  <si>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</si>
  <si>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</si>
  <si>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Профінансовано станом на 21.10.2015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</si>
</sst>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6" xfId="80" applyNumberFormat="1" applyFont="1" applyFill="1" applyBorder="1" applyAlignment="1">
      <alignment horizontal="center" vertical="center"/>
      <protection/>
    </xf>
    <xf numFmtId="4" fontId="31" fillId="0" borderId="26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8" xfId="94" applyNumberFormat="1" applyFont="1" applyFill="1" applyBorder="1" applyAlignment="1">
      <alignment horizontal="center" vertical="center" wrapText="1"/>
    </xf>
    <xf numFmtId="4" fontId="32" fillId="22" borderId="29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0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0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3" xfId="80" applyFont="1" applyBorder="1">
      <alignment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1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55" zoomScaleNormal="55" zoomScalePageLayoutView="0" workbookViewId="0" topLeftCell="A1">
      <selection activeCell="Q12" sqref="Q12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29"/>
    </row>
    <row r="2" spans="1:10" s="1" customFormat="1" ht="25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28"/>
    </row>
    <row r="3" spans="1:10" s="1" customFormat="1" ht="25.5" customHeight="1">
      <c r="A3" s="145" t="s">
        <v>1</v>
      </c>
      <c r="B3" s="148" t="s">
        <v>2</v>
      </c>
      <c r="C3" s="149" t="s">
        <v>3</v>
      </c>
      <c r="D3" s="150" t="s">
        <v>4</v>
      </c>
      <c r="E3" s="137" t="s">
        <v>5</v>
      </c>
      <c r="F3" s="137" t="s">
        <v>6</v>
      </c>
      <c r="G3" s="137" t="s">
        <v>7</v>
      </c>
      <c r="H3" s="137"/>
      <c r="I3" s="138"/>
      <c r="J3" s="143" t="s">
        <v>115</v>
      </c>
    </row>
    <row r="4" spans="1:10" s="1" customFormat="1" ht="20.25" customHeight="1">
      <c r="A4" s="146"/>
      <c r="B4" s="148"/>
      <c r="C4" s="149"/>
      <c r="D4" s="150"/>
      <c r="E4" s="137"/>
      <c r="F4" s="137"/>
      <c r="G4" s="137"/>
      <c r="H4" s="137"/>
      <c r="I4" s="138"/>
      <c r="J4" s="144"/>
    </row>
    <row r="5" spans="1:10" s="1" customFormat="1" ht="34.5" customHeight="1">
      <c r="A5" s="146"/>
      <c r="B5" s="2"/>
      <c r="C5" s="149"/>
      <c r="D5" s="3"/>
      <c r="E5" s="137"/>
      <c r="F5" s="137"/>
      <c r="G5" s="137" t="s">
        <v>8</v>
      </c>
      <c r="H5" s="137" t="s">
        <v>9</v>
      </c>
      <c r="I5" s="99" t="s">
        <v>10</v>
      </c>
      <c r="J5" s="144"/>
    </row>
    <row r="6" spans="1:10" ht="36.75" customHeight="1">
      <c r="A6" s="147"/>
      <c r="B6" s="2"/>
      <c r="C6" s="149"/>
      <c r="D6" s="3"/>
      <c r="E6" s="137"/>
      <c r="F6" s="137"/>
      <c r="G6" s="137"/>
      <c r="H6" s="137"/>
      <c r="I6" s="99" t="s">
        <v>11</v>
      </c>
      <c r="J6" s="144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27">
        <v>0</v>
      </c>
    </row>
    <row r="11" spans="1:10" ht="32.25" thickBot="1">
      <c r="A11" s="44" t="s">
        <v>113</v>
      </c>
      <c r="B11" s="123"/>
      <c r="C11" s="124" t="s">
        <v>25</v>
      </c>
      <c r="D11" s="123"/>
      <c r="E11" s="125">
        <f>H11</f>
        <v>2125141.37</v>
      </c>
      <c r="F11" s="125"/>
      <c r="G11" s="125"/>
      <c r="H11" s="125">
        <f>1900000+225141.37</f>
        <v>2125141.37</v>
      </c>
      <c r="I11" s="126">
        <f>H11</f>
        <v>2125141.37</v>
      </c>
      <c r="J11" s="128">
        <v>997774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05">
        <f>SUM(J13:J17)</f>
        <v>583184.8200000001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0"/>
      <c r="H13" s="120"/>
      <c r="I13" s="121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40249.08+149708.52+15475.8-300+111801.6</f>
        <v>316935</v>
      </c>
    </row>
    <row r="16" spans="1:10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07">
        <v>0</v>
      </c>
    </row>
    <row r="17" spans="1:10" ht="41.25" customHeight="1">
      <c r="A17" s="6" t="s">
        <v>101</v>
      </c>
      <c r="B17" s="7"/>
      <c r="C17" s="112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01">
        <v>0</v>
      </c>
    </row>
    <row r="18" spans="1:10" ht="38.25" customHeight="1" thickBot="1">
      <c r="A18" s="64" t="s">
        <v>102</v>
      </c>
      <c r="B18" s="130"/>
      <c r="C18" s="124" t="s">
        <v>114</v>
      </c>
      <c r="D18" s="129"/>
      <c r="E18" s="125">
        <v>20000</v>
      </c>
      <c r="F18" s="125">
        <v>20000</v>
      </c>
      <c r="G18" s="129"/>
      <c r="H18" s="129"/>
      <c r="I18" s="134"/>
      <c r="J18" s="122">
        <v>0</v>
      </c>
    </row>
    <row r="19" spans="1:10" ht="19.5" thickBot="1">
      <c r="A19" s="34" t="s">
        <v>64</v>
      </c>
      <c r="B19" s="131"/>
      <c r="C19" s="132" t="s">
        <v>65</v>
      </c>
      <c r="D19" s="58"/>
      <c r="E19" s="58">
        <f aca="true" t="shared" si="0" ref="E19:J19">SUM(E20:E30)</f>
        <v>5501654.1</v>
      </c>
      <c r="F19" s="58">
        <f t="shared" si="0"/>
        <v>4734286</v>
      </c>
      <c r="G19" s="58">
        <f t="shared" si="0"/>
        <v>0</v>
      </c>
      <c r="H19" s="58">
        <f t="shared" si="0"/>
        <v>767368.1</v>
      </c>
      <c r="I19" s="58">
        <f t="shared" si="0"/>
        <v>767368.1</v>
      </c>
      <c r="J19" s="133">
        <f t="shared" si="0"/>
        <v>3824707.6099999994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1" ref="E20:E28">F20</f>
        <v>184125</v>
      </c>
      <c r="F20" s="41">
        <v>184125</v>
      </c>
      <c r="G20" s="42"/>
      <c r="H20" s="42"/>
      <c r="I20" s="61"/>
      <c r="J20" s="104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1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545390+126250+77500+112859+11430+68632.1+403172+22383.9+8550+585739.7+17100+13972.4+2275.2+205831.35+66900+119626.35+26344.4+189848.55</f>
        <v>2603804.9499999997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1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1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1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1"/>
        <v>250000</v>
      </c>
      <c r="F25" s="5">
        <v>250000</v>
      </c>
      <c r="G25" s="8"/>
      <c r="H25" s="8"/>
      <c r="I25" s="62"/>
      <c r="J25" s="101">
        <v>33375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1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1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1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05">
        <f>SUM(J32:J42)</f>
        <v>2599062.98</v>
      </c>
    </row>
    <row r="32" spans="1:10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17">
        <f>10259.58+5151+4605.6+4060.2+4605.6+4848</f>
        <v>33529.98</v>
      </c>
    </row>
    <row r="33" spans="1:10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01">
        <v>0</v>
      </c>
    </row>
    <row r="34" spans="1:10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01">
        <v>0</v>
      </c>
    </row>
    <row r="35" spans="1:10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01">
        <v>0</v>
      </c>
    </row>
    <row r="36" spans="1:10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03">
        <v>0</v>
      </c>
    </row>
    <row r="37" spans="1:10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03">
        <v>0</v>
      </c>
    </row>
    <row r="38" spans="1:10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03">
        <v>917901</v>
      </c>
    </row>
    <row r="39" spans="1:10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01">
        <v>1634000</v>
      </c>
    </row>
    <row r="40" spans="1:10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03">
        <v>0</v>
      </c>
    </row>
    <row r="41" spans="1:10" ht="20.25" customHeight="1">
      <c r="A41" s="6"/>
      <c r="B41" s="7"/>
      <c r="C41" s="113" t="s">
        <v>105</v>
      </c>
      <c r="D41" s="5"/>
      <c r="E41" s="8"/>
      <c r="F41" s="114"/>
      <c r="G41" s="115"/>
      <c r="H41" s="115"/>
      <c r="I41" s="79"/>
      <c r="J41" s="101">
        <v>0</v>
      </c>
    </row>
    <row r="42" spans="1:10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2">
        <v>13632</v>
      </c>
    </row>
    <row r="43" spans="1:10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16"/>
    </row>
    <row r="44" spans="1:10" ht="19.5" thickBot="1">
      <c r="A44" s="82" t="s">
        <v>79</v>
      </c>
      <c r="B44" s="35"/>
      <c r="C44" s="52" t="s">
        <v>29</v>
      </c>
      <c r="D44" s="83"/>
      <c r="E44" s="84">
        <f aca="true" t="shared" si="2" ref="E44:J44">SUM(E45:E51)</f>
        <v>3272770.4</v>
      </c>
      <c r="F44" s="84">
        <f t="shared" si="2"/>
        <v>0</v>
      </c>
      <c r="G44" s="84">
        <f t="shared" si="2"/>
        <v>1445000</v>
      </c>
      <c r="H44" s="84">
        <f t="shared" si="2"/>
        <v>1827770.4</v>
      </c>
      <c r="I44" s="85">
        <f t="shared" si="2"/>
        <v>0</v>
      </c>
      <c r="J44" s="109">
        <f t="shared" si="2"/>
        <v>440113.11000000004</v>
      </c>
    </row>
    <row r="45" spans="1:10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04">
        <v>0</v>
      </c>
    </row>
    <row r="46" spans="1:10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01">
        <v>98550</v>
      </c>
    </row>
    <row r="47" spans="1:10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01">
        <v>0</v>
      </c>
    </row>
    <row r="48" spans="1:10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01">
        <v>0</v>
      </c>
    </row>
    <row r="49" spans="1:10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03">
        <f>114852.65+89939.35+1723.32+1305.29+3697.92</f>
        <v>211518.53000000003</v>
      </c>
    </row>
    <row r="50" spans="1:10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03">
        <f>39044.7+90999.88</f>
        <v>130044.58</v>
      </c>
    </row>
    <row r="51" spans="1:10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08">
        <v>0</v>
      </c>
    </row>
    <row r="52" spans="1:10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09">
        <f>SUM(J53:J54)</f>
        <v>0</v>
      </c>
    </row>
    <row r="53" spans="1:10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04">
        <v>0</v>
      </c>
    </row>
    <row r="54" spans="1:10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06">
        <v>0</v>
      </c>
    </row>
    <row r="55" spans="1:10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09">
        <f>SUM(J56:J61)</f>
        <v>260654.47</v>
      </c>
    </row>
    <row r="56" spans="1:10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0">
        <v>0</v>
      </c>
    </row>
    <row r="57" spans="1:10" ht="18.75" hidden="1">
      <c r="A57" s="6"/>
      <c r="B57" s="7"/>
      <c r="C57" s="18"/>
      <c r="D57" s="5"/>
      <c r="E57" s="5"/>
      <c r="F57" s="5"/>
      <c r="G57" s="8"/>
      <c r="H57" s="8"/>
      <c r="I57" s="55"/>
      <c r="J57" s="101"/>
    </row>
    <row r="58" spans="1:10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01">
        <v>0</v>
      </c>
    </row>
    <row r="59" spans="1:10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02">
        <v>225141.37</v>
      </c>
    </row>
    <row r="60" spans="1:10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07">
        <v>0</v>
      </c>
    </row>
    <row r="61" spans="1:10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02">
        <f>10653.93+24859.17</f>
        <v>35513.1</v>
      </c>
    </row>
    <row r="62" spans="1:10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22">
        <v>0</v>
      </c>
    </row>
    <row r="63" spans="1:10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19">
        <f>I8+I12+I19+I31+I44+I52+I55</f>
        <v>4276863.84</v>
      </c>
      <c r="J63" s="118">
        <f>J8+J12+J19+J31+J44+J52+J55</f>
        <v>7916092.09</v>
      </c>
    </row>
    <row r="64" spans="1:10" ht="18.75" customHeight="1">
      <c r="A64" s="139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39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36"/>
      <c r="B66" s="136"/>
      <c r="C66" s="136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35"/>
      <c r="D67" s="135"/>
      <c r="E67" s="135"/>
      <c r="F67" s="135"/>
      <c r="G67" s="135"/>
      <c r="H67" s="135"/>
      <c r="I67" s="135"/>
      <c r="J67" s="30"/>
    </row>
    <row r="68" spans="3:10" ht="3.75" customHeight="1">
      <c r="C68" s="135"/>
      <c r="D68" s="135"/>
      <c r="E68" s="135"/>
      <c r="F68" s="135"/>
      <c r="G68" s="135"/>
      <c r="H68" s="135"/>
      <c r="I68" s="135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5">
    <mergeCell ref="A1:I1"/>
    <mergeCell ref="A2:I2"/>
    <mergeCell ref="J3:J6"/>
    <mergeCell ref="A3:A6"/>
    <mergeCell ref="B3:B4"/>
    <mergeCell ref="C3:C6"/>
    <mergeCell ref="D3:D4"/>
    <mergeCell ref="C67:I68"/>
    <mergeCell ref="A66:C66"/>
    <mergeCell ref="E3:E6"/>
    <mergeCell ref="F3:F6"/>
    <mergeCell ref="G3:I4"/>
    <mergeCell ref="G5:G6"/>
    <mergeCell ref="H5:H6"/>
    <mergeCell ref="A64:A6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2015-10-21T11:16:10Z</dcterms:modified>
  <cp:category/>
  <cp:version/>
  <cp:contentType/>
  <cp:contentStatus/>
</cp:coreProperties>
</file>